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ANLÆG\Anja\Nedsivningstilladelser\"/>
    </mc:Choice>
  </mc:AlternateContent>
  <xr:revisionPtr revIDLastSave="0" documentId="13_ncr:1_{EFB8F072-5A8F-4445-BC92-F27E6AE7164B}" xr6:coauthVersionLast="47" xr6:coauthVersionMax="47" xr10:uidLastSave="{00000000-0000-0000-0000-000000000000}"/>
  <bookViews>
    <workbookView xWindow="28680" yWindow="-120" windowWidth="29040" windowHeight="15840" xr2:uid="{08EE06BA-346B-4A0E-99FF-6A6DD8D0A19E}"/>
  </bookViews>
  <sheets>
    <sheet name="Beregning af volumen" sheetId="1" r:id="rId1"/>
    <sheet name="Eksempel på hjemmesi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27" i="1"/>
  <c r="B29" i="1" l="1"/>
  <c r="B30" i="1" s="1"/>
  <c r="B31" i="1" s="1"/>
  <c r="D16" i="1"/>
  <c r="D17" i="1" s="1"/>
  <c r="B16" i="1"/>
  <c r="B17" i="1" s="1"/>
  <c r="D14" i="1"/>
  <c r="D15" i="1" s="1"/>
  <c r="D21" i="1" s="1"/>
  <c r="B14" i="1"/>
  <c r="H11" i="1"/>
  <c r="D10" i="2"/>
  <c r="D11" i="2" s="1"/>
  <c r="B10" i="2"/>
  <c r="B11" i="2" s="1"/>
  <c r="D8" i="2"/>
  <c r="D9" i="2" s="1"/>
  <c r="D15" i="2" s="1"/>
  <c r="B8" i="2"/>
  <c r="B15" i="2" s="1"/>
  <c r="H7" i="2"/>
  <c r="B15" i="1" l="1"/>
  <c r="B18" i="1" s="1"/>
  <c r="B19" i="1" s="1"/>
  <c r="B20" i="1" s="1"/>
  <c r="D18" i="1"/>
  <c r="D19" i="1" s="1"/>
  <c r="D20" i="1" s="1"/>
  <c r="B12" i="2"/>
  <c r="B13" i="2" s="1"/>
  <c r="B14" i="2" s="1"/>
  <c r="D12" i="2"/>
  <c r="D13" i="2" s="1"/>
  <c r="D14" i="2" s="1"/>
  <c r="B38" i="1" l="1"/>
  <c r="B39" i="1" s="1"/>
  <c r="B40" i="1" s="1"/>
  <c r="B42" i="1" s="1"/>
  <c r="B32" i="1"/>
  <c r="B21" i="1"/>
</calcChain>
</file>

<file path=xl/sharedStrings.xml><?xml version="1.0" encoding="utf-8"?>
<sst xmlns="http://schemas.openxmlformats.org/spreadsheetml/2006/main" count="114" uniqueCount="34">
  <si>
    <t>Regn- og spildevandstilladelser - Glostrup</t>
  </si>
  <si>
    <t>Fælleskloakering</t>
  </si>
  <si>
    <t>Separatkloakering</t>
  </si>
  <si>
    <t>Beskrivelse</t>
  </si>
  <si>
    <t>Grundareal</t>
  </si>
  <si>
    <t>m2</t>
  </si>
  <si>
    <t>ha</t>
  </si>
  <si>
    <t>Afledningsret</t>
  </si>
  <si>
    <t>l/s</t>
  </si>
  <si>
    <t>Befæstet areal (hus + belægning)</t>
  </si>
  <si>
    <t>Dimensionsgivende regnmængde (10 min. Spidsbelastning)</t>
  </si>
  <si>
    <t>l/s/ha</t>
  </si>
  <si>
    <t>Samlet regnmængde under spidsbelastning</t>
  </si>
  <si>
    <t>Regnmængde til håndering efter fradrag af afledningsret</t>
  </si>
  <si>
    <t>Input</t>
  </si>
  <si>
    <t>Beregningsgrundlag</t>
  </si>
  <si>
    <t>Volumen til tilbageholdelse</t>
  </si>
  <si>
    <t>Dimensionsgivende regnhændelse (10 min. Spidsbelastning)</t>
  </si>
  <si>
    <t>sekunder</t>
  </si>
  <si>
    <t>L</t>
  </si>
  <si>
    <t>Endelig størrelse på regnanlæg. Eks. Faskine/kasette el. lign</t>
  </si>
  <si>
    <t>Bremset udløb på hovedvejen, max flow</t>
  </si>
  <si>
    <t xml:space="preserve">Beregningseksempel på hjemmeside: </t>
  </si>
  <si>
    <t>Beregning af størrele på regnanlæg</t>
  </si>
  <si>
    <t>Ark til beregning af størrelse på regnanlæg. På næste fane findes det beregnede eksempel som fremgår på hjemmesiden.</t>
  </si>
  <si>
    <t>Beregning af nødvendigt volumen</t>
  </si>
  <si>
    <t>Afkoblet tagareal</t>
  </si>
  <si>
    <t>Reel afledning til kloak</t>
  </si>
  <si>
    <t>Resterende tagareal med afledning til kloak</t>
  </si>
  <si>
    <t>Overholdes afledningsretten?</t>
  </si>
  <si>
    <t>Beregning af det nødvendige areal til afkobling af kloak for at overholde afledningsretten</t>
  </si>
  <si>
    <t>Beregning af den reelle afledning til kloak</t>
  </si>
  <si>
    <t>Nødvendigt afkoblet tagareal</t>
  </si>
  <si>
    <t>Guide: Der skal kun indtastes data i de gult markerede celler.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</si>
</sst>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right"/>
    </xf>
    <xf numFmtId="0" fontId="0" fillId="0" borderId="2" xfId="0" applyFill="1" applyBorder="1"/>
    <xf numFmtId="0" fontId="0" fillId="0" borderId="2" xfId="0" applyBorder="1" applyAlignment="1">
      <alignment horizontal="center"/>
    </xf>
    <xf numFmtId="0" fontId="0" fillId="0" borderId="0" xfId="0" applyBorder="1" applyAlignment="1"/>
    <xf numFmtId="0" fontId="0" fillId="0" borderId="4" xfId="0" applyBorder="1" applyAlignment="1">
      <alignment horizontal="center"/>
    </xf>
    <xf numFmtId="0" fontId="0" fillId="0" borderId="2" xfId="0" applyFill="1" applyBorder="1" applyAlignment="1"/>
    <xf numFmtId="0" fontId="0" fillId="0" borderId="2" xfId="0" applyFill="1" applyBorder="1" applyAlignment="1">
      <alignment horizontal="center"/>
    </xf>
    <xf numFmtId="0" fontId="0" fillId="2" borderId="2" xfId="0" applyFill="1" applyBorder="1"/>
    <xf numFmtId="0" fontId="0" fillId="0" borderId="5" xfId="0" applyBorder="1" applyAlignment="1">
      <alignment horizontal="center"/>
    </xf>
    <xf numFmtId="164" fontId="0" fillId="0" borderId="2" xfId="0" applyNumberFormat="1" applyBorder="1"/>
    <xf numFmtId="0" fontId="0" fillId="0" borderId="6" xfId="0" applyFill="1" applyBorder="1" applyAlignment="1"/>
    <xf numFmtId="0" fontId="0" fillId="0" borderId="6" xfId="0" applyBorder="1"/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left"/>
    </xf>
    <xf numFmtId="0" fontId="3" fillId="0" borderId="0" xfId="0" applyFont="1"/>
    <xf numFmtId="0" fontId="1" fillId="0" borderId="1" xfId="0" applyFont="1" applyFill="1" applyBorder="1"/>
    <xf numFmtId="0" fontId="0" fillId="0" borderId="1" xfId="0" applyBorder="1"/>
    <xf numFmtId="2" fontId="0" fillId="0" borderId="2" xfId="0" applyNumberFormat="1" applyBorder="1"/>
    <xf numFmtId="2" fontId="0" fillId="0" borderId="6" xfId="0" applyNumberFormat="1" applyBorder="1"/>
    <xf numFmtId="2" fontId="1" fillId="0" borderId="1" xfId="0" applyNumberFormat="1" applyFont="1" applyBorder="1"/>
    <xf numFmtId="0" fontId="1" fillId="0" borderId="0" xfId="0" applyFont="1" applyFill="1" applyBorder="1" applyAlignment="1"/>
    <xf numFmtId="2" fontId="0" fillId="0" borderId="2" xfId="0" applyNumberFormat="1" applyFill="1" applyBorder="1"/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lostrup.dk/nedsiv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1E27-B834-44BF-8165-A173141DC331}">
  <dimension ref="A1:M42"/>
  <sheetViews>
    <sheetView tabSelected="1" zoomScaleNormal="100" workbookViewId="0">
      <selection activeCell="B11" sqref="B11"/>
    </sheetView>
  </sheetViews>
  <sheetFormatPr defaultRowHeight="15" x14ac:dyDescent="0.25"/>
  <cols>
    <col min="1" max="1" width="53.7109375" customWidth="1"/>
    <col min="2" max="2" width="12" customWidth="1"/>
    <col min="3" max="3" width="5.28515625" customWidth="1"/>
    <col min="4" max="4" width="14.140625" customWidth="1"/>
    <col min="5" max="5" width="5.5703125" style="2" customWidth="1"/>
    <col min="6" max="6" width="13.5703125" customWidth="1"/>
    <col min="7" max="7" width="55" customWidth="1"/>
    <col min="8" max="8" width="11.28515625" customWidth="1"/>
    <col min="9" max="9" width="7.5703125" customWidth="1"/>
    <col min="10" max="10" width="11.140625" customWidth="1"/>
    <col min="11" max="11" width="9" customWidth="1"/>
  </cols>
  <sheetData>
    <row r="1" spans="1:13" ht="18.75" x14ac:dyDescent="0.3">
      <c r="A1" s="25" t="s">
        <v>23</v>
      </c>
      <c r="B1" s="1"/>
    </row>
    <row r="2" spans="1:13" x14ac:dyDescent="0.25">
      <c r="A2" t="s">
        <v>24</v>
      </c>
      <c r="M2" s="7"/>
    </row>
    <row r="3" spans="1:13" x14ac:dyDescent="0.25">
      <c r="M3" s="7"/>
    </row>
    <row r="4" spans="1:13" x14ac:dyDescent="0.25">
      <c r="A4" t="s">
        <v>33</v>
      </c>
      <c r="M4" s="7"/>
    </row>
    <row r="5" spans="1:13" x14ac:dyDescent="0.25">
      <c r="M5" s="7"/>
    </row>
    <row r="6" spans="1:13" x14ac:dyDescent="0.25">
      <c r="M6" s="7"/>
    </row>
    <row r="7" spans="1:13" x14ac:dyDescent="0.25">
      <c r="A7" s="37" t="s">
        <v>25</v>
      </c>
      <c r="B7" s="37"/>
      <c r="C7" s="37"/>
      <c r="D7" s="37"/>
      <c r="E7" s="37"/>
      <c r="F7" s="31"/>
      <c r="G7" s="34" t="s">
        <v>15</v>
      </c>
      <c r="H7" s="35"/>
      <c r="I7" s="35"/>
      <c r="J7" s="35"/>
      <c r="K7" s="36"/>
      <c r="M7" s="7"/>
    </row>
    <row r="8" spans="1:13" x14ac:dyDescent="0.25">
      <c r="G8" s="3"/>
      <c r="H8" s="6" t="s">
        <v>1</v>
      </c>
      <c r="I8" s="6"/>
      <c r="J8" s="6" t="s">
        <v>2</v>
      </c>
      <c r="K8" s="6"/>
    </row>
    <row r="9" spans="1:13" x14ac:dyDescent="0.25">
      <c r="A9" s="34"/>
      <c r="B9" s="35"/>
      <c r="C9" s="36"/>
      <c r="G9" s="3" t="s">
        <v>7</v>
      </c>
      <c r="H9" s="3">
        <v>39</v>
      </c>
      <c r="I9" s="10" t="s">
        <v>11</v>
      </c>
      <c r="J9" s="3">
        <v>31</v>
      </c>
      <c r="K9" s="10" t="s">
        <v>11</v>
      </c>
    </row>
    <row r="10" spans="1:13" x14ac:dyDescent="0.25">
      <c r="A10" s="3" t="s">
        <v>4</v>
      </c>
      <c r="B10" s="11">
        <v>780</v>
      </c>
      <c r="C10" s="8" t="s">
        <v>5</v>
      </c>
      <c r="G10" s="3" t="s">
        <v>10</v>
      </c>
      <c r="H10" s="3">
        <v>270</v>
      </c>
      <c r="I10" s="10" t="s">
        <v>11</v>
      </c>
      <c r="J10" s="3">
        <v>230</v>
      </c>
      <c r="K10" s="10" t="s">
        <v>11</v>
      </c>
    </row>
    <row r="11" spans="1:13" x14ac:dyDescent="0.25">
      <c r="A11" s="3" t="s">
        <v>9</v>
      </c>
      <c r="B11" s="11">
        <v>277.8</v>
      </c>
      <c r="C11" s="8" t="s">
        <v>5</v>
      </c>
      <c r="G11" s="3" t="s">
        <v>17</v>
      </c>
      <c r="H11" s="38">
        <f>60*10</f>
        <v>600</v>
      </c>
      <c r="I11" s="39"/>
      <c r="J11" s="38" t="s">
        <v>18</v>
      </c>
      <c r="K11" s="39"/>
    </row>
    <row r="13" spans="1:13" x14ac:dyDescent="0.25">
      <c r="A13" s="22" t="s">
        <v>3</v>
      </c>
      <c r="B13" s="34" t="s">
        <v>1</v>
      </c>
      <c r="C13" s="36"/>
      <c r="D13" s="34" t="s">
        <v>2</v>
      </c>
      <c r="E13" s="36"/>
    </row>
    <row r="14" spans="1:13" x14ac:dyDescent="0.25">
      <c r="A14" s="3" t="s">
        <v>4</v>
      </c>
      <c r="B14" s="3">
        <f>B10/10000</f>
        <v>7.8E-2</v>
      </c>
      <c r="C14" s="12" t="s">
        <v>6</v>
      </c>
      <c r="D14" s="3">
        <f>B10/10000</f>
        <v>7.8E-2</v>
      </c>
      <c r="E14" s="8" t="s">
        <v>6</v>
      </c>
    </row>
    <row r="15" spans="1:13" x14ac:dyDescent="0.25">
      <c r="A15" s="5" t="s">
        <v>7</v>
      </c>
      <c r="B15" s="3">
        <f>H9*B14</f>
        <v>3.0419999999999998</v>
      </c>
      <c r="C15" s="12" t="s">
        <v>8</v>
      </c>
      <c r="D15" s="3">
        <f>J9*D14</f>
        <v>2.4180000000000001</v>
      </c>
      <c r="E15" s="8" t="s">
        <v>8</v>
      </c>
    </row>
    <row r="16" spans="1:13" x14ac:dyDescent="0.25">
      <c r="A16" s="5" t="s">
        <v>9</v>
      </c>
      <c r="B16" s="3">
        <f>B11/10000</f>
        <v>2.7780000000000003E-2</v>
      </c>
      <c r="C16" s="12" t="s">
        <v>6</v>
      </c>
      <c r="D16" s="3">
        <f>B11/10000</f>
        <v>2.7780000000000003E-2</v>
      </c>
      <c r="E16" s="8" t="s">
        <v>6</v>
      </c>
    </row>
    <row r="17" spans="1:11" x14ac:dyDescent="0.25">
      <c r="A17" s="9" t="s">
        <v>12</v>
      </c>
      <c r="B17" s="3">
        <f>H10*B16</f>
        <v>7.5006000000000004</v>
      </c>
      <c r="C17" s="12" t="s">
        <v>8</v>
      </c>
      <c r="D17" s="3">
        <f>D16*J10</f>
        <v>6.3894000000000002</v>
      </c>
      <c r="E17" s="8" t="s">
        <v>8</v>
      </c>
    </row>
    <row r="18" spans="1:11" x14ac:dyDescent="0.25">
      <c r="A18" s="9" t="s">
        <v>13</v>
      </c>
      <c r="B18" s="3">
        <f>B17-B15</f>
        <v>4.4586000000000006</v>
      </c>
      <c r="C18" s="10" t="s">
        <v>8</v>
      </c>
      <c r="D18" s="13">
        <f>D17-D15</f>
        <v>3.9714</v>
      </c>
      <c r="E18" s="6" t="s">
        <v>8</v>
      </c>
    </row>
    <row r="19" spans="1:11" ht="15.75" thickBot="1" x14ac:dyDescent="0.3">
      <c r="A19" s="14" t="s">
        <v>16</v>
      </c>
      <c r="B19" s="15">
        <f>B18*H11</f>
        <v>2675.1600000000003</v>
      </c>
      <c r="C19" s="16" t="s">
        <v>19</v>
      </c>
      <c r="D19" s="15">
        <f>D18*H11</f>
        <v>2382.84</v>
      </c>
      <c r="E19" s="17" t="s">
        <v>19</v>
      </c>
    </row>
    <row r="20" spans="1:11" ht="15.75" thickBot="1" x14ac:dyDescent="0.3">
      <c r="A20" s="18" t="s">
        <v>20</v>
      </c>
      <c r="B20" s="19">
        <f>ROUND(B19,-2)</f>
        <v>2700</v>
      </c>
      <c r="C20" s="20" t="s">
        <v>19</v>
      </c>
      <c r="D20" s="19">
        <f>ROUND(D19,-2)</f>
        <v>2400</v>
      </c>
      <c r="E20" s="21" t="s">
        <v>19</v>
      </c>
    </row>
    <row r="21" spans="1:11" ht="15.75" thickBot="1" x14ac:dyDescent="0.3">
      <c r="A21" s="19" t="s">
        <v>21</v>
      </c>
      <c r="B21" s="19">
        <f>ROUND(B15,1)</f>
        <v>3</v>
      </c>
      <c r="C21" s="20" t="s">
        <v>8</v>
      </c>
      <c r="D21" s="19">
        <f>ROUND(D15,1)</f>
        <v>2.4</v>
      </c>
      <c r="E21" s="21" t="s">
        <v>8</v>
      </c>
    </row>
    <row r="24" spans="1:11" x14ac:dyDescent="0.25">
      <c r="A24" s="37" t="s">
        <v>31</v>
      </c>
      <c r="B24" s="37"/>
      <c r="C24" s="37"/>
      <c r="D24" s="37"/>
      <c r="E24" s="37"/>
      <c r="F24" s="31"/>
      <c r="G24" s="31"/>
      <c r="H24" s="31"/>
      <c r="I24" s="31"/>
      <c r="J24" s="31"/>
      <c r="K24" s="31"/>
    </row>
    <row r="26" spans="1:11" x14ac:dyDescent="0.25">
      <c r="A26" s="37"/>
      <c r="B26" s="37"/>
      <c r="C26" s="37"/>
    </row>
    <row r="27" spans="1:11" x14ac:dyDescent="0.25">
      <c r="A27" s="3" t="s">
        <v>9</v>
      </c>
      <c r="B27" s="5">
        <f>B11</f>
        <v>277.8</v>
      </c>
      <c r="C27" s="6" t="s">
        <v>5</v>
      </c>
    </row>
    <row r="28" spans="1:11" x14ac:dyDescent="0.25">
      <c r="A28" s="3" t="s">
        <v>26</v>
      </c>
      <c r="B28" s="11">
        <v>51</v>
      </c>
      <c r="C28" s="6" t="s">
        <v>5</v>
      </c>
    </row>
    <row r="29" spans="1:11" x14ac:dyDescent="0.25">
      <c r="A29" s="3" t="s">
        <v>28</v>
      </c>
      <c r="B29" s="3">
        <f>B27-B28</f>
        <v>226.8</v>
      </c>
      <c r="C29" s="6" t="s">
        <v>5</v>
      </c>
    </row>
    <row r="30" spans="1:11" ht="15.75" thickBot="1" x14ac:dyDescent="0.3">
      <c r="A30" s="15" t="s">
        <v>28</v>
      </c>
      <c r="B30" s="15">
        <f>B29/10000</f>
        <v>2.2680000000000002E-2</v>
      </c>
      <c r="C30" s="16" t="s">
        <v>6</v>
      </c>
    </row>
    <row r="31" spans="1:11" ht="15.75" thickBot="1" x14ac:dyDescent="0.3">
      <c r="A31" s="19" t="s">
        <v>27</v>
      </c>
      <c r="B31" s="19">
        <f>H10*B30</f>
        <v>6.1236000000000006</v>
      </c>
      <c r="C31" s="20" t="s">
        <v>8</v>
      </c>
    </row>
    <row r="32" spans="1:11" ht="15.75" thickBot="1" x14ac:dyDescent="0.3">
      <c r="A32" s="26" t="s">
        <v>29</v>
      </c>
      <c r="B32" s="19" t="b">
        <f>B31&lt;B15</f>
        <v>0</v>
      </c>
      <c r="C32" s="27"/>
    </row>
    <row r="35" spans="1:11" x14ac:dyDescent="0.25">
      <c r="A35" s="37" t="s">
        <v>30</v>
      </c>
      <c r="B35" s="37"/>
      <c r="C35" s="37"/>
      <c r="D35" s="37"/>
      <c r="E35" s="37"/>
      <c r="F35" s="31"/>
      <c r="G35" s="31"/>
      <c r="H35" s="31"/>
      <c r="I35" s="31"/>
      <c r="J35" s="31"/>
      <c r="K35" s="31"/>
    </row>
    <row r="37" spans="1:11" x14ac:dyDescent="0.25">
      <c r="A37" s="33"/>
      <c r="B37" s="33"/>
      <c r="C37" s="33"/>
    </row>
    <row r="38" spans="1:11" x14ac:dyDescent="0.25">
      <c r="A38" s="3" t="s">
        <v>7</v>
      </c>
      <c r="B38" s="32">
        <f>B15</f>
        <v>3.0419999999999998</v>
      </c>
      <c r="C38" s="6" t="s">
        <v>8</v>
      </c>
    </row>
    <row r="39" spans="1:11" x14ac:dyDescent="0.25">
      <c r="A39" s="3" t="s">
        <v>28</v>
      </c>
      <c r="B39" s="28">
        <f>B38/H10</f>
        <v>1.1266666666666666E-2</v>
      </c>
      <c r="C39" s="6" t="s">
        <v>6</v>
      </c>
    </row>
    <row r="40" spans="1:11" x14ac:dyDescent="0.25">
      <c r="A40" s="3" t="s">
        <v>28</v>
      </c>
      <c r="B40" s="28">
        <f>B39*10000</f>
        <v>112.66666666666666</v>
      </c>
      <c r="C40" s="6" t="s">
        <v>5</v>
      </c>
    </row>
    <row r="41" spans="1:11" ht="15.75" thickBot="1" x14ac:dyDescent="0.3">
      <c r="A41" s="15" t="s">
        <v>9</v>
      </c>
      <c r="B41" s="29">
        <v>277.8</v>
      </c>
      <c r="C41" s="17" t="s">
        <v>5</v>
      </c>
    </row>
    <row r="42" spans="1:11" ht="15.75" thickBot="1" x14ac:dyDescent="0.3">
      <c r="A42" s="19" t="s">
        <v>32</v>
      </c>
      <c r="B42" s="30">
        <f>B41-B40</f>
        <v>165.13333333333335</v>
      </c>
      <c r="C42" s="21" t="s">
        <v>5</v>
      </c>
    </row>
  </sheetData>
  <sheetProtection sheet="1" objects="1" scenarios="1"/>
  <protectedRanges>
    <protectedRange sqref="B28" name="Afkoblet tagareal"/>
    <protectedRange sqref="B10" name="Grundareal"/>
    <protectedRange sqref="B11" name="Befæstet areal"/>
  </protectedRanges>
  <mergeCells count="11">
    <mergeCell ref="H11:I11"/>
    <mergeCell ref="J11:K11"/>
    <mergeCell ref="A7:E7"/>
    <mergeCell ref="A24:E24"/>
    <mergeCell ref="A35:E35"/>
    <mergeCell ref="G7:K7"/>
    <mergeCell ref="A37:C37"/>
    <mergeCell ref="A9:C9"/>
    <mergeCell ref="B13:C13"/>
    <mergeCell ref="D13:E13"/>
    <mergeCell ref="A26: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F956-A530-436C-B35F-6B17ED1BB924}">
  <dimension ref="A1:K15"/>
  <sheetViews>
    <sheetView workbookViewId="0">
      <selection activeCell="G17" sqref="G17"/>
    </sheetView>
  </sheetViews>
  <sheetFormatPr defaultRowHeight="15" x14ac:dyDescent="0.25"/>
  <cols>
    <col min="1" max="1" width="53.7109375" customWidth="1"/>
    <col min="2" max="2" width="12" customWidth="1"/>
    <col min="3" max="3" width="5.28515625" customWidth="1"/>
    <col min="4" max="4" width="14.140625" customWidth="1"/>
    <col min="5" max="5" width="5.5703125" style="2" customWidth="1"/>
    <col min="6" max="6" width="13.5703125" customWidth="1"/>
    <col min="7" max="7" width="55" customWidth="1"/>
    <col min="8" max="8" width="11.28515625" customWidth="1"/>
    <col min="9" max="9" width="7.5703125" customWidth="1"/>
    <col min="10" max="10" width="11.140625" customWidth="1"/>
    <col min="11" max="11" width="9" customWidth="1"/>
  </cols>
  <sheetData>
    <row r="1" spans="1:11" x14ac:dyDescent="0.25">
      <c r="A1" t="s">
        <v>22</v>
      </c>
      <c r="B1" s="1" t="s">
        <v>0</v>
      </c>
    </row>
    <row r="3" spans="1:11" x14ac:dyDescent="0.25">
      <c r="A3" s="34" t="s">
        <v>14</v>
      </c>
      <c r="B3" s="35"/>
      <c r="C3" s="36"/>
      <c r="G3" s="34" t="s">
        <v>15</v>
      </c>
      <c r="H3" s="35"/>
      <c r="I3" s="35"/>
      <c r="J3" s="35"/>
      <c r="K3" s="36"/>
    </row>
    <row r="4" spans="1:11" x14ac:dyDescent="0.25">
      <c r="A4" s="3" t="s">
        <v>4</v>
      </c>
      <c r="B4" s="5">
        <v>715</v>
      </c>
      <c r="C4" s="4" t="s">
        <v>5</v>
      </c>
      <c r="G4" s="3"/>
      <c r="H4" s="38" t="s">
        <v>1</v>
      </c>
      <c r="I4" s="39"/>
      <c r="J4" s="38" t="s">
        <v>2</v>
      </c>
      <c r="K4" s="39"/>
    </row>
    <row r="5" spans="1:11" x14ac:dyDescent="0.25">
      <c r="A5" s="3" t="s">
        <v>9</v>
      </c>
      <c r="B5" s="5">
        <v>350</v>
      </c>
      <c r="C5" s="4" t="s">
        <v>5</v>
      </c>
      <c r="G5" s="3" t="s">
        <v>7</v>
      </c>
      <c r="H5" s="3">
        <v>39</v>
      </c>
      <c r="I5" s="10" t="s">
        <v>11</v>
      </c>
      <c r="J5" s="3">
        <v>31</v>
      </c>
      <c r="K5" s="10" t="s">
        <v>11</v>
      </c>
    </row>
    <row r="6" spans="1:11" x14ac:dyDescent="0.25">
      <c r="G6" s="3" t="s">
        <v>10</v>
      </c>
      <c r="H6" s="3">
        <v>270</v>
      </c>
      <c r="I6" s="10" t="s">
        <v>11</v>
      </c>
      <c r="J6" s="3">
        <v>230</v>
      </c>
      <c r="K6" s="10" t="s">
        <v>11</v>
      </c>
    </row>
    <row r="7" spans="1:11" x14ac:dyDescent="0.25">
      <c r="A7" s="22" t="s">
        <v>3</v>
      </c>
      <c r="B7" s="34" t="s">
        <v>1</v>
      </c>
      <c r="C7" s="36"/>
      <c r="D7" s="34" t="s">
        <v>2</v>
      </c>
      <c r="E7" s="36"/>
      <c r="G7" s="3" t="s">
        <v>17</v>
      </c>
      <c r="H7" s="23">
        <f>60*10</f>
        <v>600</v>
      </c>
      <c r="I7" s="23"/>
      <c r="J7" s="24" t="s">
        <v>18</v>
      </c>
      <c r="K7" s="24"/>
    </row>
    <row r="8" spans="1:11" x14ac:dyDescent="0.25">
      <c r="A8" s="3" t="s">
        <v>4</v>
      </c>
      <c r="B8" s="3">
        <f>B4/10000</f>
        <v>7.1499999999999994E-2</v>
      </c>
      <c r="C8" s="12" t="s">
        <v>6</v>
      </c>
      <c r="D8" s="3">
        <f>B4/10000</f>
        <v>7.1499999999999994E-2</v>
      </c>
      <c r="E8" s="8" t="s">
        <v>6</v>
      </c>
    </row>
    <row r="9" spans="1:11" x14ac:dyDescent="0.25">
      <c r="A9" s="5" t="s">
        <v>7</v>
      </c>
      <c r="B9" s="3">
        <f>H5*B8</f>
        <v>2.7885</v>
      </c>
      <c r="C9" s="12" t="s">
        <v>8</v>
      </c>
      <c r="D9" s="3">
        <f>J5*D8</f>
        <v>2.2164999999999999</v>
      </c>
      <c r="E9" s="8" t="s">
        <v>8</v>
      </c>
    </row>
    <row r="10" spans="1:11" x14ac:dyDescent="0.25">
      <c r="A10" s="5" t="s">
        <v>9</v>
      </c>
      <c r="B10" s="3">
        <f>B5/10000</f>
        <v>3.5000000000000003E-2</v>
      </c>
      <c r="C10" s="12" t="s">
        <v>6</v>
      </c>
      <c r="D10" s="3">
        <f>B5/10000</f>
        <v>3.5000000000000003E-2</v>
      </c>
      <c r="E10" s="8" t="s">
        <v>6</v>
      </c>
    </row>
    <row r="11" spans="1:11" x14ac:dyDescent="0.25">
      <c r="A11" s="9" t="s">
        <v>12</v>
      </c>
      <c r="B11" s="3">
        <f>H6*B10</f>
        <v>9.4500000000000011</v>
      </c>
      <c r="C11" s="12" t="s">
        <v>8</v>
      </c>
      <c r="D11" s="3">
        <f>D10*J6</f>
        <v>8.0500000000000007</v>
      </c>
      <c r="E11" s="8" t="s">
        <v>8</v>
      </c>
    </row>
    <row r="12" spans="1:11" x14ac:dyDescent="0.25">
      <c r="A12" s="9" t="s">
        <v>13</v>
      </c>
      <c r="B12" s="3">
        <f>B11-B9</f>
        <v>6.6615000000000011</v>
      </c>
      <c r="C12" s="10" t="s">
        <v>8</v>
      </c>
      <c r="D12" s="13">
        <f>D11-D9</f>
        <v>5.8335000000000008</v>
      </c>
      <c r="E12" s="6" t="s">
        <v>8</v>
      </c>
    </row>
    <row r="13" spans="1:11" ht="15.75" thickBot="1" x14ac:dyDescent="0.3">
      <c r="A13" s="14" t="s">
        <v>16</v>
      </c>
      <c r="B13" s="15">
        <f>B12*H7</f>
        <v>3996.9000000000005</v>
      </c>
      <c r="C13" s="16" t="s">
        <v>19</v>
      </c>
      <c r="D13" s="15">
        <f>D12*H7</f>
        <v>3500.1000000000004</v>
      </c>
      <c r="E13" s="17" t="s">
        <v>19</v>
      </c>
    </row>
    <row r="14" spans="1:11" ht="15.75" thickBot="1" x14ac:dyDescent="0.3">
      <c r="A14" s="18" t="s">
        <v>20</v>
      </c>
      <c r="B14" s="19">
        <f>ROUND(B13,-2)</f>
        <v>4000</v>
      </c>
      <c r="C14" s="20" t="s">
        <v>19</v>
      </c>
      <c r="D14" s="19">
        <f>ROUND(D13,-2)</f>
        <v>3500</v>
      </c>
      <c r="E14" s="21" t="s">
        <v>19</v>
      </c>
    </row>
    <row r="15" spans="1:11" ht="15.75" thickBot="1" x14ac:dyDescent="0.3">
      <c r="A15" s="19" t="s">
        <v>21</v>
      </c>
      <c r="B15" s="19">
        <f>ROUND(B9,1)</f>
        <v>2.8</v>
      </c>
      <c r="C15" s="20" t="s">
        <v>8</v>
      </c>
      <c r="D15" s="19">
        <f>ROUND(D9,1)</f>
        <v>2.2000000000000002</v>
      </c>
      <c r="E15" s="21" t="s">
        <v>8</v>
      </c>
    </row>
  </sheetData>
  <sheetProtection sheet="1" objects="1" scenarios="1"/>
  <protectedRanges>
    <protectedRange sqref="B1" name="link til hjemmeside"/>
  </protectedRanges>
  <mergeCells count="6">
    <mergeCell ref="B7:C7"/>
    <mergeCell ref="D7:E7"/>
    <mergeCell ref="H4:I4"/>
    <mergeCell ref="J4:K4"/>
    <mergeCell ref="G3:K3"/>
    <mergeCell ref="A3:C3"/>
  </mergeCells>
  <hyperlinks>
    <hyperlink ref="B1" r:id="rId1" display="https://www.glostrup.dk/nedsivning" xr:uid="{6626E1D1-2AB6-4C97-AFE7-74F6AB06CE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Beregning af volumen</vt:lpstr>
      <vt:lpstr>Eksempel på hjemmeside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Poulin</dc:creator>
  <cp:lastModifiedBy>Anja Poulin</cp:lastModifiedBy>
  <dcterms:created xsi:type="dcterms:W3CDTF">2022-04-05T07:04:58Z</dcterms:created>
  <dcterms:modified xsi:type="dcterms:W3CDTF">2022-05-17T10:44:59Z</dcterms:modified>
</cp:coreProperties>
</file>